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4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 1\pracovní\2016\033A SPCSS - samostané výkazy\"/>
    </mc:Choice>
  </mc:AlternateContent>
  <bookViews>
    <workbookView xWindow="0" yWindow="0" windowWidth="28800" windowHeight="12210"/>
  </bookViews>
  <sheets>
    <sheet name="kan A" sheetId="3" r:id="rId1"/>
  </sheets>
  <definedNames>
    <definedName name="_xlnm.Print_Area" localSheetId="0">'kan A'!$A$1:$I$57</definedName>
  </definedNames>
  <calcPr calcId="171027" iterateCount="1"/>
</workbook>
</file>

<file path=xl/calcChain.xml><?xml version="1.0" encoding="utf-8"?>
<calcChain xmlns="http://schemas.openxmlformats.org/spreadsheetml/2006/main">
  <c r="H56" i="3" l="1"/>
  <c r="H41" i="3"/>
  <c r="H28" i="3"/>
  <c r="H49" i="3"/>
  <c r="H39" i="3"/>
  <c r="H36" i="3"/>
  <c r="H35" i="3"/>
  <c r="H23" i="3"/>
  <c r="H21" i="3"/>
  <c r="H19" i="3"/>
  <c r="H11" i="3"/>
  <c r="H53" i="3"/>
  <c r="H51" i="3"/>
  <c r="H50" i="3"/>
  <c r="H48" i="3"/>
  <c r="H38" i="3"/>
  <c r="H37" i="3"/>
  <c r="H26" i="3"/>
  <c r="H25" i="3"/>
  <c r="H24" i="3"/>
  <c r="H22" i="3"/>
  <c r="H20" i="3"/>
  <c r="H18" i="3"/>
  <c r="H17" i="3"/>
  <c r="H12" i="3"/>
  <c r="H10" i="3"/>
  <c r="H9" i="3"/>
  <c r="H8" i="3"/>
  <c r="H54" i="3"/>
  <c r="F14" i="3"/>
  <c r="H14" i="3" s="1"/>
  <c r="F15" i="3"/>
  <c r="F13" i="3"/>
  <c r="H13" i="3" s="1"/>
  <c r="H55" i="3" l="1"/>
  <c r="H57" i="3" s="1"/>
  <c r="H40" i="3"/>
  <c r="H42" i="3" s="1"/>
  <c r="H15" i="3"/>
  <c r="H27" i="3" s="1"/>
  <c r="H29" i="3" s="1"/>
  <c r="H60" i="3" l="1"/>
</calcChain>
</file>

<file path=xl/sharedStrings.xml><?xml version="1.0" encoding="utf-8"?>
<sst xmlns="http://schemas.openxmlformats.org/spreadsheetml/2006/main" count="170" uniqueCount="50">
  <si>
    <t>m</t>
  </si>
  <si>
    <t>m3</t>
  </si>
  <si>
    <t>zásyp výkopu k upravanému terénu viz.vzor. řez</t>
  </si>
  <si>
    <t xml:space="preserve">výkopy od stávajícího terénu </t>
  </si>
  <si>
    <t>obsyp pískem fr 0-4mm</t>
  </si>
  <si>
    <t>kpl</t>
  </si>
  <si>
    <t>napojení nové spl. přípojky PVC300 (SN12) na stáv. kan. řad DN300 pomocí stávající RŠs</t>
  </si>
  <si>
    <t>potrubí ULTRA-RIB2 (SN16) DN300 včetně tvarovek (mat. polypropylen)</t>
  </si>
  <si>
    <r>
      <t xml:space="preserve">potrubí PE100 SDR11 90x8,2mm včetně elektrotvarovek - </t>
    </r>
    <r>
      <rPr>
        <b/>
        <sz val="10"/>
        <rFont val="Arial"/>
        <family val="2"/>
        <charset val="238"/>
      </rPr>
      <t>protlak 26m komplet</t>
    </r>
  </si>
  <si>
    <t>potrubí ULTRA-RIB2 (SN16) DN200 včetně tvarovek (mat. polypropylen)</t>
  </si>
  <si>
    <t>potrubí PVC (SN12) DN300 včetně tvarovek (mat. polyvinylchlorid) - veřejná část včetně nových povrchů (cca. 4x4m)</t>
  </si>
  <si>
    <t>DATOVÉ CENTRUM - ZELENEČ</t>
  </si>
  <si>
    <t>SO 07 - PŘÍPOJKA SPLAŠKOVÉ KANALIZACE</t>
  </si>
  <si>
    <t>Splašková kanalizační přípojka ve veřejné části, Areálová splašková kanalizace A - C</t>
  </si>
  <si>
    <t>PČ</t>
  </si>
  <si>
    <t>Typ</t>
  </si>
  <si>
    <t>Kód</t>
  </si>
  <si>
    <t>Popis</t>
  </si>
  <si>
    <t>M.J.</t>
  </si>
  <si>
    <t>Množství</t>
  </si>
  <si>
    <t>J.cena [CZK]</t>
  </si>
  <si>
    <t xml:space="preserve">Cena celkem
[CZK]
</t>
  </si>
  <si>
    <t>Cenová soustava</t>
  </si>
  <si>
    <t>Zařízení č.1 - Potrubí, tvarovky,ostatní</t>
  </si>
  <si>
    <t>Zařízení č.2 - Šachty</t>
  </si>
  <si>
    <t xml:space="preserve">Uklidňovací šachta 1000mm (z prefabrikovaných prvků), poklop 600mm (únosnost D, nelegovaná šedá litina) hloubka cca. 1,29m </t>
  </si>
  <si>
    <t xml:space="preserve">Revizní šachta RŠsA1 1000mm (z prefabrikovaných prvků), poklop 600mm (únosnost D, nelegovaná šedá litina)  hloubka cca. 4,08m </t>
  </si>
  <si>
    <t xml:space="preserve">Revizní šachta RŠsA2 1000mm (z prefabrikovaných prvků), poklop 600mm (únosnost D, nelegovaná šedá litina) hloubka cca. 3,76m </t>
  </si>
  <si>
    <t xml:space="preserve">Revizní šachta RŠsA3 1000mm (z prefabrikovaných prvků), poklop 600mm (únosnost D, nelegovaná šedá litina) hloubka cca. 3,37m </t>
  </si>
  <si>
    <t xml:space="preserve">Revizní šachta RŠsB1 1000mm (z prefabrikovaných prvků), poklop 600mm (únosnost D, nelegovaná šedá litina)  hloubka cca. 3,68m </t>
  </si>
  <si>
    <t xml:space="preserve">Revizní šachta RŠsB2 1000mm (z prefabrikovaných prvků), poklop 600mm (únosnost D, nelegovaná šedá litina) hloubka cca. 3,70m </t>
  </si>
  <si>
    <t xml:space="preserve">Revizní šachta RŠsB3 1000mm (z prefabrikovaných prvků), poklop 600mm (únosnost D, nelegovaná šedá litina)  hloubka cca. 3,30m </t>
  </si>
  <si>
    <t xml:space="preserve">Revizní šachta RŠsc 1000mm (z prefabrikovaných prvků), poklop 600mm (únosnost D, nelegovaná šedá litina) skutečnou hloubku nutno ověřit sondou tj. předpoklad 4,0m + spád. stupeň DN200 </t>
  </si>
  <si>
    <t>vlastní</t>
  </si>
  <si>
    <t>KSPA1</t>
  </si>
  <si>
    <t>KSPA2</t>
  </si>
  <si>
    <t xml:space="preserve">Chránička (pažnice DN300 délky 1m + těsnění proti tlakové vodě) </t>
  </si>
  <si>
    <t>Splašková kanalizační přípojka DC.1</t>
  </si>
  <si>
    <t>KSP1</t>
  </si>
  <si>
    <t>Splašková kanalizační přípojka SO 03</t>
  </si>
  <si>
    <t xml:space="preserve">Revizní šachta RŠsa 1000mm (z prefabrikovaných prvků), poklop 600mm (únosnost D, nelegovaná šedá litina) hloubka cca. 3,21m </t>
  </si>
  <si>
    <t>Revizní šachta RŠsb 1000mm (z prefabrikovaných prvků), poklop 600mm (únosnost D, nelegovaná šedá litina)  hloubka cca. 3,48m + spád. stupeň DN200</t>
  </si>
  <si>
    <t>KSP2</t>
  </si>
  <si>
    <t xml:space="preserve">Technická šachta 1000mm (z prefabrikovaných prvků), poklop 600mm (únosnost D, nelegovaná šedá litina)  hloubka cca. 2,10m </t>
  </si>
  <si>
    <t xml:space="preserve">Čerpací šachta 2000mm (z prefabrikovaných prvků-nepropustná)  - hloubka cca. 5,90m - včetně dvojice čerpadel s řezákem (Q=4,0l/s : H=10,0m : výtlak DN80) se snímači hladiny, automatikou a vystrojení armatur </t>
  </si>
  <si>
    <t>Montáž, zkoušky atd.</t>
  </si>
  <si>
    <t>AREÁLOVÁ SPLAŠKOVÁ KANALIZACE a-c CELKEM</t>
  </si>
  <si>
    <t>Materiál celkem</t>
  </si>
  <si>
    <t>SPLAŠKOVÁ KANALIZAČNÍ PŘÍPOJKA DC.1</t>
  </si>
  <si>
    <t>SO 07 PŘÍPOJKA SPLAŠKOVÉ KANALIZACE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</si>
</sst>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1" x14ac:knownFonts="1">
    <font>
      <sz val="10"/>
      <name val="Arial CE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color rgb="FFFF0000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gray0625">
        <bgColor theme="0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3" fillId="0" borderId="0"/>
    <xf numFmtId="0" fontId="3" fillId="0" borderId="0"/>
    <xf numFmtId="0" fontId="1" fillId="0" borderId="0"/>
    <xf numFmtId="0" fontId="3" fillId="0" borderId="0"/>
  </cellStyleXfs>
  <cellXfs count="41">
    <xf numFmtId="0" fontId="0" fillId="0" borderId="0" xfId="0"/>
    <xf numFmtId="0" fontId="0" fillId="0" borderId="1" xfId="0" applyBorder="1"/>
    <xf numFmtId="0" fontId="0" fillId="0" borderId="0" xfId="0" applyBorder="1"/>
    <xf numFmtId="164" fontId="0" fillId="0" borderId="1" xfId="0" applyNumberFormat="1" applyBorder="1" applyAlignment="1">
      <alignment horizontal="right"/>
    </xf>
    <xf numFmtId="0" fontId="3" fillId="0" borderId="1" xfId="0" applyFont="1" applyBorder="1" applyProtection="1">
      <protection locked="0"/>
    </xf>
    <xf numFmtId="0" fontId="3" fillId="0" borderId="0" xfId="1"/>
    <xf numFmtId="0" fontId="2" fillId="0" borderId="1" xfId="0" applyFont="1" applyBorder="1" applyAlignment="1">
      <alignment wrapText="1"/>
    </xf>
    <xf numFmtId="2" fontId="0" fillId="0" borderId="1" xfId="0" applyNumberFormat="1" applyBorder="1" applyAlignment="1">
      <alignment horizontal="right"/>
    </xf>
    <xf numFmtId="0" fontId="3" fillId="0" borderId="0" xfId="1" applyBorder="1"/>
    <xf numFmtId="0" fontId="5" fillId="2" borderId="2" xfId="1" applyFont="1" applyFill="1" applyBorder="1" applyAlignment="1" applyProtection="1">
      <alignment horizontal="center" vertical="center"/>
    </xf>
    <xf numFmtId="0" fontId="5" fillId="2" borderId="3" xfId="1" applyFont="1" applyFill="1" applyBorder="1" applyAlignment="1" applyProtection="1">
      <alignment horizontal="center" vertical="center"/>
    </xf>
    <xf numFmtId="0" fontId="5" fillId="2" borderId="4" xfId="1" applyFont="1" applyFill="1" applyBorder="1" applyAlignment="1" applyProtection="1">
      <alignment horizontal="center" vertical="center"/>
    </xf>
    <xf numFmtId="0" fontId="5" fillId="2" borderId="5" xfId="1" applyFont="1" applyFill="1" applyBorder="1" applyAlignment="1" applyProtection="1">
      <alignment vertical="center" wrapText="1"/>
    </xf>
    <xf numFmtId="0" fontId="5" fillId="2" borderId="3" xfId="1" applyFont="1" applyFill="1" applyBorder="1" applyAlignment="1" applyProtection="1">
      <alignment horizontal="center" vertical="center" wrapText="1"/>
    </xf>
    <xf numFmtId="0" fontId="4" fillId="0" borderId="0" xfId="1" applyFont="1" applyBorder="1" applyAlignment="1" applyProtection="1">
      <alignment horizontal="left"/>
      <protection locked="0"/>
    </xf>
    <xf numFmtId="0" fontId="3" fillId="0" borderId="0" xfId="1" applyBorder="1" applyAlignment="1" applyProtection="1">
      <alignment horizontal="right"/>
      <protection locked="0"/>
    </xf>
    <xf numFmtId="0" fontId="3" fillId="0" borderId="0" xfId="1" applyBorder="1" applyProtection="1">
      <protection locked="0"/>
    </xf>
    <xf numFmtId="0" fontId="0" fillId="0" borderId="1" xfId="0" applyBorder="1" applyAlignment="1">
      <alignment wrapText="1"/>
    </xf>
    <xf numFmtId="0" fontId="0" fillId="0" borderId="1" xfId="0" applyNumberFormat="1" applyBorder="1" applyAlignment="1">
      <alignment horizontal="right"/>
    </xf>
    <xf numFmtId="0" fontId="0" fillId="0" borderId="1" xfId="0" applyNumberFormat="1" applyBorder="1"/>
    <xf numFmtId="0" fontId="3" fillId="0" borderId="0" xfId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right"/>
    </xf>
    <xf numFmtId="0" fontId="5" fillId="2" borderId="2" xfId="1" applyFont="1" applyFill="1" applyBorder="1" applyAlignment="1" applyProtection="1">
      <alignment horizontal="center" vertical="center"/>
    </xf>
    <xf numFmtId="0" fontId="5" fillId="2" borderId="3" xfId="1" applyFont="1" applyFill="1" applyBorder="1" applyAlignment="1" applyProtection="1">
      <alignment horizontal="center" vertical="center"/>
    </xf>
    <xf numFmtId="0" fontId="5" fillId="2" borderId="4" xfId="1" applyFont="1" applyFill="1" applyBorder="1" applyAlignment="1" applyProtection="1">
      <alignment horizontal="center" vertical="center"/>
    </xf>
    <xf numFmtId="0" fontId="5" fillId="2" borderId="5" xfId="1" applyFont="1" applyFill="1" applyBorder="1" applyAlignment="1" applyProtection="1">
      <alignment vertical="center" wrapText="1"/>
    </xf>
    <xf numFmtId="0" fontId="5" fillId="2" borderId="3" xfId="1" applyFont="1" applyFill="1" applyBorder="1" applyAlignment="1" applyProtection="1">
      <alignment horizontal="center" vertical="center" wrapText="1"/>
    </xf>
    <xf numFmtId="0" fontId="0" fillId="0" borderId="1" xfId="0" applyFill="1" applyBorder="1" applyAlignment="1">
      <alignment horizontal="right"/>
    </xf>
    <xf numFmtId="0" fontId="3" fillId="0" borderId="1" xfId="1" applyFont="1" applyBorder="1" applyAlignment="1">
      <alignment horizontal="center"/>
    </xf>
    <xf numFmtId="1" fontId="0" fillId="0" borderId="1" xfId="0" applyNumberFormat="1" applyBorder="1"/>
    <xf numFmtId="1" fontId="0" fillId="0" borderId="0" xfId="0" applyNumberFormat="1" applyBorder="1"/>
    <xf numFmtId="0" fontId="6" fillId="0" borderId="0" xfId="0" applyFont="1"/>
    <xf numFmtId="0" fontId="7" fillId="0" borderId="1" xfId="0" applyFont="1" applyBorder="1"/>
    <xf numFmtId="0" fontId="8" fillId="0" borderId="1" xfId="0" applyFont="1" applyBorder="1"/>
    <xf numFmtId="0" fontId="9" fillId="0" borderId="1" xfId="0" applyFont="1" applyBorder="1" applyAlignment="1">
      <alignment wrapText="1"/>
    </xf>
    <xf numFmtId="0" fontId="9" fillId="0" borderId="1" xfId="0" applyFont="1" applyBorder="1"/>
    <xf numFmtId="0" fontId="4" fillId="0" borderId="1" xfId="1" applyFont="1" applyBorder="1"/>
    <xf numFmtId="0" fontId="8" fillId="0" borderId="2" xfId="0" applyFont="1" applyBorder="1"/>
    <xf numFmtId="0" fontId="0" fillId="0" borderId="4" xfId="0" applyBorder="1"/>
    <xf numFmtId="0" fontId="10" fillId="0" borderId="5" xfId="0" applyFont="1" applyBorder="1"/>
  </cellXfs>
  <cellStyles count="5">
    <cellStyle name="Normální" xfId="0" builtinId="0"/>
    <cellStyle name="normální 2" xfId="1"/>
    <cellStyle name="normální 3" xfId="2"/>
    <cellStyle name="normální 4" xfId="3"/>
    <cellStyle name="normální 5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tabSelected="1" zoomScaleNormal="100" workbookViewId="0">
      <selection activeCell="G52" sqref="G52"/>
    </sheetView>
  </sheetViews>
  <sheetFormatPr defaultRowHeight="12.75" x14ac:dyDescent="0.2"/>
  <cols>
    <col min="1" max="1" width="5.140625" customWidth="1"/>
    <col min="2" max="2" width="5.85546875" customWidth="1"/>
    <col min="3" max="3" width="7.5703125" customWidth="1"/>
    <col min="4" max="4" width="92.7109375" customWidth="1"/>
    <col min="6" max="6" width="11" customWidth="1"/>
    <col min="7" max="7" width="12" customWidth="1"/>
    <col min="8" max="8" width="11.42578125" bestFit="1" customWidth="1"/>
    <col min="9" max="9" width="9.140625" customWidth="1"/>
  </cols>
  <sheetData>
    <row r="1" spans="1:9" x14ac:dyDescent="0.2">
      <c r="D1" s="32"/>
    </row>
    <row r="2" spans="1:9" x14ac:dyDescent="0.2">
      <c r="D2" s="5" t="s">
        <v>11</v>
      </c>
    </row>
    <row r="3" spans="1:9" x14ac:dyDescent="0.2">
      <c r="D3" s="5" t="s">
        <v>12</v>
      </c>
    </row>
    <row r="4" spans="1:9" x14ac:dyDescent="0.2">
      <c r="D4" t="s">
        <v>13</v>
      </c>
    </row>
    <row r="5" spans="1:9" ht="13.5" thickBot="1" x14ac:dyDescent="0.25"/>
    <row r="6" spans="1:9" ht="36.75" customHeight="1" thickBot="1" x14ac:dyDescent="0.25">
      <c r="A6" s="10" t="s">
        <v>14</v>
      </c>
      <c r="B6" s="9" t="s">
        <v>15</v>
      </c>
      <c r="C6" s="10" t="s">
        <v>16</v>
      </c>
      <c r="D6" s="11" t="s">
        <v>17</v>
      </c>
      <c r="E6" s="10" t="s">
        <v>18</v>
      </c>
      <c r="F6" s="10" t="s">
        <v>19</v>
      </c>
      <c r="G6" s="10" t="s">
        <v>20</v>
      </c>
      <c r="H6" s="13" t="s">
        <v>21</v>
      </c>
      <c r="I6" s="12" t="s">
        <v>22</v>
      </c>
    </row>
    <row r="7" spans="1:9" ht="15.75" customHeight="1" x14ac:dyDescent="0.2">
      <c r="A7" s="8"/>
      <c r="B7" s="8"/>
      <c r="C7" s="8"/>
      <c r="D7" s="14" t="s">
        <v>23</v>
      </c>
      <c r="E7" s="15"/>
      <c r="F7" s="16"/>
      <c r="G7" s="8"/>
      <c r="H7" s="8"/>
      <c r="I7" s="8"/>
    </row>
    <row r="8" spans="1:9" x14ac:dyDescent="0.2">
      <c r="A8" s="21">
        <v>1</v>
      </c>
      <c r="B8" s="1"/>
      <c r="C8" s="21" t="s">
        <v>34</v>
      </c>
      <c r="D8" s="1" t="s">
        <v>7</v>
      </c>
      <c r="E8" s="22" t="s">
        <v>0</v>
      </c>
      <c r="F8" s="7">
        <v>280</v>
      </c>
      <c r="G8" s="1"/>
      <c r="H8" s="1">
        <f>ROUND(F8*G8,0)</f>
        <v>0</v>
      </c>
      <c r="I8" s="29" t="s">
        <v>33</v>
      </c>
    </row>
    <row r="9" spans="1:9" x14ac:dyDescent="0.2">
      <c r="A9" s="21">
        <v>2</v>
      </c>
      <c r="B9" s="1"/>
      <c r="C9" s="21" t="s">
        <v>34</v>
      </c>
      <c r="D9" s="1" t="s">
        <v>9</v>
      </c>
      <c r="E9" s="22" t="s">
        <v>0</v>
      </c>
      <c r="F9" s="7">
        <v>30</v>
      </c>
      <c r="G9" s="1"/>
      <c r="H9" s="1">
        <f t="shared" ref="H9:H15" si="0">ROUND(F9*G9,0)</f>
        <v>0</v>
      </c>
      <c r="I9" s="29" t="s">
        <v>33</v>
      </c>
    </row>
    <row r="10" spans="1:9" x14ac:dyDescent="0.2">
      <c r="A10" s="21">
        <v>3</v>
      </c>
      <c r="B10" s="1"/>
      <c r="C10" s="21" t="s">
        <v>34</v>
      </c>
      <c r="D10" s="4" t="s">
        <v>10</v>
      </c>
      <c r="E10" s="22" t="s">
        <v>0</v>
      </c>
      <c r="F10" s="7">
        <v>2</v>
      </c>
      <c r="G10" s="1"/>
      <c r="H10" s="1">
        <f t="shared" si="0"/>
        <v>0</v>
      </c>
      <c r="I10" s="29" t="s">
        <v>33</v>
      </c>
    </row>
    <row r="11" spans="1:9" x14ac:dyDescent="0.2">
      <c r="A11" s="21">
        <v>4</v>
      </c>
      <c r="B11" s="1"/>
      <c r="C11" s="21" t="s">
        <v>34</v>
      </c>
      <c r="D11" s="4" t="s">
        <v>8</v>
      </c>
      <c r="E11" s="22" t="s">
        <v>0</v>
      </c>
      <c r="F11" s="7">
        <v>45</v>
      </c>
      <c r="G11" s="1"/>
      <c r="H11" s="1">
        <f t="shared" si="0"/>
        <v>0</v>
      </c>
      <c r="I11" s="29" t="s">
        <v>33</v>
      </c>
    </row>
    <row r="12" spans="1:9" x14ac:dyDescent="0.2">
      <c r="A12" s="21">
        <v>5</v>
      </c>
      <c r="B12" s="1"/>
      <c r="C12" s="21" t="s">
        <v>34</v>
      </c>
      <c r="D12" s="1" t="s">
        <v>6</v>
      </c>
      <c r="E12" s="22" t="s">
        <v>5</v>
      </c>
      <c r="F12" s="7">
        <v>1</v>
      </c>
      <c r="G12" s="1"/>
      <c r="H12" s="1">
        <f t="shared" si="0"/>
        <v>0</v>
      </c>
      <c r="I12" s="29" t="s">
        <v>33</v>
      </c>
    </row>
    <row r="13" spans="1:9" x14ac:dyDescent="0.2">
      <c r="A13" s="21">
        <v>6</v>
      </c>
      <c r="B13" s="1"/>
      <c r="C13" s="21" t="s">
        <v>34</v>
      </c>
      <c r="D13" s="1" t="s">
        <v>3</v>
      </c>
      <c r="E13" s="22" t="s">
        <v>1</v>
      </c>
      <c r="F13" s="3">
        <f>SUM(F8+F9+F10+1)*1*3.5</f>
        <v>1095.5</v>
      </c>
      <c r="G13" s="1"/>
      <c r="H13" s="1">
        <f t="shared" si="0"/>
        <v>0</v>
      </c>
      <c r="I13" s="29" t="s">
        <v>33</v>
      </c>
    </row>
    <row r="14" spans="1:9" x14ac:dyDescent="0.2">
      <c r="A14" s="21">
        <v>7</v>
      </c>
      <c r="B14" s="1"/>
      <c r="C14" s="21" t="s">
        <v>34</v>
      </c>
      <c r="D14" s="1" t="s">
        <v>2</v>
      </c>
      <c r="E14" s="22" t="s">
        <v>1</v>
      </c>
      <c r="F14" s="3">
        <f>SUM(F8+F9+F10+1)*1*2.9</f>
        <v>907.69999999999993</v>
      </c>
      <c r="G14" s="1"/>
      <c r="H14" s="1">
        <f t="shared" si="0"/>
        <v>0</v>
      </c>
      <c r="I14" s="29" t="s">
        <v>33</v>
      </c>
    </row>
    <row r="15" spans="1:9" x14ac:dyDescent="0.2">
      <c r="A15" s="21">
        <v>8</v>
      </c>
      <c r="B15" s="1"/>
      <c r="C15" s="21" t="s">
        <v>34</v>
      </c>
      <c r="D15" s="1" t="s">
        <v>4</v>
      </c>
      <c r="E15" s="22" t="s">
        <v>1</v>
      </c>
      <c r="F15" s="3">
        <f>0.4*(F8+F9+F10)</f>
        <v>124.80000000000001</v>
      </c>
      <c r="G15" s="1"/>
      <c r="H15" s="1">
        <f t="shared" si="0"/>
        <v>0</v>
      </c>
      <c r="I15" s="29" t="s">
        <v>33</v>
      </c>
    </row>
    <row r="16" spans="1:9" ht="18" customHeight="1" x14ac:dyDescent="0.2">
      <c r="A16" s="20"/>
      <c r="B16" s="8"/>
      <c r="C16" s="20"/>
      <c r="D16" s="14" t="s">
        <v>24</v>
      </c>
      <c r="E16" s="15"/>
      <c r="F16" s="16"/>
      <c r="G16" s="8"/>
      <c r="H16" s="8"/>
      <c r="I16" s="8"/>
    </row>
    <row r="17" spans="1:9" ht="25.5" x14ac:dyDescent="0.2">
      <c r="A17" s="21">
        <v>9</v>
      </c>
      <c r="B17" s="1"/>
      <c r="C17" s="21" t="s">
        <v>35</v>
      </c>
      <c r="D17" s="17" t="s">
        <v>25</v>
      </c>
      <c r="E17" s="22" t="s">
        <v>5</v>
      </c>
      <c r="F17" s="18">
        <v>1</v>
      </c>
      <c r="G17" s="1"/>
      <c r="H17" s="1">
        <f t="shared" ref="H17:H28" si="1">ROUND(F17*G17,0)</f>
        <v>0</v>
      </c>
      <c r="I17" s="29" t="s">
        <v>33</v>
      </c>
    </row>
    <row r="18" spans="1:9" ht="25.5" x14ac:dyDescent="0.2">
      <c r="A18" s="21">
        <v>10</v>
      </c>
      <c r="B18" s="1"/>
      <c r="C18" s="21" t="s">
        <v>35</v>
      </c>
      <c r="D18" s="17" t="s">
        <v>43</v>
      </c>
      <c r="E18" s="22" t="s">
        <v>5</v>
      </c>
      <c r="F18" s="19">
        <v>1</v>
      </c>
      <c r="G18" s="1"/>
      <c r="H18" s="1">
        <f t="shared" si="1"/>
        <v>0</v>
      </c>
      <c r="I18" s="29" t="s">
        <v>33</v>
      </c>
    </row>
    <row r="19" spans="1:9" ht="24" x14ac:dyDescent="0.2">
      <c r="A19" s="21">
        <v>11</v>
      </c>
      <c r="B19" s="1"/>
      <c r="C19" s="21" t="s">
        <v>35</v>
      </c>
      <c r="D19" s="6" t="s">
        <v>44</v>
      </c>
      <c r="E19" s="22" t="s">
        <v>5</v>
      </c>
      <c r="F19" s="19">
        <v>1</v>
      </c>
      <c r="G19" s="1"/>
      <c r="H19" s="1">
        <f t="shared" si="1"/>
        <v>0</v>
      </c>
      <c r="I19" s="29" t="s">
        <v>33</v>
      </c>
    </row>
    <row r="20" spans="1:9" ht="25.5" x14ac:dyDescent="0.2">
      <c r="A20" s="21">
        <v>12</v>
      </c>
      <c r="B20" s="1"/>
      <c r="C20" s="21" t="s">
        <v>35</v>
      </c>
      <c r="D20" s="17" t="s">
        <v>26</v>
      </c>
      <c r="E20" s="22" t="s">
        <v>5</v>
      </c>
      <c r="F20" s="18">
        <v>1</v>
      </c>
      <c r="G20" s="1"/>
      <c r="H20" s="1">
        <f t="shared" si="1"/>
        <v>0</v>
      </c>
      <c r="I20" s="29" t="s">
        <v>33</v>
      </c>
    </row>
    <row r="21" spans="1:9" ht="25.5" x14ac:dyDescent="0.2">
      <c r="A21" s="21">
        <v>13</v>
      </c>
      <c r="B21" s="1"/>
      <c r="C21" s="21" t="s">
        <v>35</v>
      </c>
      <c r="D21" s="17" t="s">
        <v>27</v>
      </c>
      <c r="E21" s="22" t="s">
        <v>5</v>
      </c>
      <c r="F21" s="18">
        <v>1</v>
      </c>
      <c r="G21" s="1"/>
      <c r="H21" s="1">
        <f t="shared" si="1"/>
        <v>0</v>
      </c>
      <c r="I21" s="29" t="s">
        <v>33</v>
      </c>
    </row>
    <row r="22" spans="1:9" ht="25.5" x14ac:dyDescent="0.2">
      <c r="A22" s="21">
        <v>14</v>
      </c>
      <c r="B22" s="1"/>
      <c r="C22" s="21" t="s">
        <v>35</v>
      </c>
      <c r="D22" s="17" t="s">
        <v>28</v>
      </c>
      <c r="E22" s="22" t="s">
        <v>5</v>
      </c>
      <c r="F22" s="18">
        <v>1</v>
      </c>
      <c r="G22" s="1"/>
      <c r="H22" s="1">
        <f t="shared" si="1"/>
        <v>0</v>
      </c>
      <c r="I22" s="29" t="s">
        <v>33</v>
      </c>
    </row>
    <row r="23" spans="1:9" ht="25.5" x14ac:dyDescent="0.2">
      <c r="A23" s="21">
        <v>15</v>
      </c>
      <c r="B23" s="1"/>
      <c r="C23" s="21" t="s">
        <v>35</v>
      </c>
      <c r="D23" s="17" t="s">
        <v>29</v>
      </c>
      <c r="E23" s="22" t="s">
        <v>5</v>
      </c>
      <c r="F23" s="18">
        <v>1</v>
      </c>
      <c r="G23" s="1"/>
      <c r="H23" s="1">
        <f t="shared" si="1"/>
        <v>0</v>
      </c>
      <c r="I23" s="29" t="s">
        <v>33</v>
      </c>
    </row>
    <row r="24" spans="1:9" ht="25.5" x14ac:dyDescent="0.2">
      <c r="A24" s="21">
        <v>16</v>
      </c>
      <c r="B24" s="1"/>
      <c r="C24" s="21" t="s">
        <v>35</v>
      </c>
      <c r="D24" s="17" t="s">
        <v>30</v>
      </c>
      <c r="E24" s="22" t="s">
        <v>5</v>
      </c>
      <c r="F24" s="18">
        <v>1</v>
      </c>
      <c r="G24" s="1"/>
      <c r="H24" s="1">
        <f t="shared" si="1"/>
        <v>0</v>
      </c>
      <c r="I24" s="29" t="s">
        <v>33</v>
      </c>
    </row>
    <row r="25" spans="1:9" ht="25.5" x14ac:dyDescent="0.2">
      <c r="A25" s="21">
        <v>17</v>
      </c>
      <c r="B25" s="1"/>
      <c r="C25" s="21" t="s">
        <v>35</v>
      </c>
      <c r="D25" s="17" t="s">
        <v>31</v>
      </c>
      <c r="E25" s="22" t="s">
        <v>5</v>
      </c>
      <c r="F25" s="18">
        <v>1</v>
      </c>
      <c r="G25" s="1"/>
      <c r="H25" s="1">
        <f t="shared" si="1"/>
        <v>0</v>
      </c>
      <c r="I25" s="29" t="s">
        <v>33</v>
      </c>
    </row>
    <row r="26" spans="1:9" ht="25.5" x14ac:dyDescent="0.2">
      <c r="A26" s="21">
        <v>21</v>
      </c>
      <c r="B26" s="1"/>
      <c r="C26" s="21" t="s">
        <v>35</v>
      </c>
      <c r="D26" s="17" t="s">
        <v>32</v>
      </c>
      <c r="E26" s="22" t="s">
        <v>5</v>
      </c>
      <c r="F26" s="19">
        <v>1</v>
      </c>
      <c r="G26" s="1"/>
      <c r="H26" s="1">
        <f t="shared" si="1"/>
        <v>0</v>
      </c>
      <c r="I26" s="29" t="s">
        <v>33</v>
      </c>
    </row>
    <row r="27" spans="1:9" ht="15" x14ac:dyDescent="0.25">
      <c r="A27" s="1"/>
      <c r="B27" s="1"/>
      <c r="C27" s="1"/>
      <c r="D27" s="35" t="s">
        <v>47</v>
      </c>
      <c r="E27" s="1"/>
      <c r="F27" s="1"/>
      <c r="G27" s="1"/>
      <c r="H27" s="36">
        <f>SUM(H8:H26)</f>
        <v>0</v>
      </c>
      <c r="I27" s="1"/>
    </row>
    <row r="28" spans="1:9" ht="15" x14ac:dyDescent="0.25">
      <c r="A28" s="1"/>
      <c r="B28" s="1"/>
      <c r="C28" s="1"/>
      <c r="D28" s="36" t="s">
        <v>45</v>
      </c>
      <c r="E28" s="33" t="s">
        <v>5</v>
      </c>
      <c r="F28" s="1">
        <v>1</v>
      </c>
      <c r="G28" s="1"/>
      <c r="H28" s="36">
        <f t="shared" si="1"/>
        <v>0</v>
      </c>
      <c r="I28" s="1"/>
    </row>
    <row r="29" spans="1:9" ht="15" x14ac:dyDescent="0.25">
      <c r="A29" s="1"/>
      <c r="B29" s="1"/>
      <c r="C29" s="1"/>
      <c r="D29" s="36" t="s">
        <v>46</v>
      </c>
      <c r="E29" s="1"/>
      <c r="F29" s="1"/>
      <c r="G29" s="1"/>
      <c r="H29" s="36">
        <f>SUM(H27:H28)</f>
        <v>0</v>
      </c>
      <c r="I29" s="1"/>
    </row>
    <row r="30" spans="1:9" x14ac:dyDescent="0.2">
      <c r="D30" s="5" t="s">
        <v>11</v>
      </c>
    </row>
    <row r="31" spans="1:9" x14ac:dyDescent="0.2">
      <c r="D31" s="5" t="s">
        <v>12</v>
      </c>
    </row>
    <row r="32" spans="1:9" ht="13.5" thickBot="1" x14ac:dyDescent="0.25">
      <c r="D32" t="s">
        <v>37</v>
      </c>
    </row>
    <row r="33" spans="1:9" ht="36.75" thickBot="1" x14ac:dyDescent="0.25">
      <c r="A33" s="24" t="s">
        <v>14</v>
      </c>
      <c r="B33" s="23" t="s">
        <v>15</v>
      </c>
      <c r="C33" s="24" t="s">
        <v>16</v>
      </c>
      <c r="D33" s="25" t="s">
        <v>17</v>
      </c>
      <c r="E33" s="24" t="s">
        <v>18</v>
      </c>
      <c r="F33" s="24" t="s">
        <v>19</v>
      </c>
      <c r="G33" s="24" t="s">
        <v>20</v>
      </c>
      <c r="H33" s="27" t="s">
        <v>21</v>
      </c>
      <c r="I33" s="26" t="s">
        <v>22</v>
      </c>
    </row>
    <row r="34" spans="1:9" ht="15.75" customHeight="1" x14ac:dyDescent="0.2">
      <c r="D34" s="14" t="s">
        <v>23</v>
      </c>
    </row>
    <row r="35" spans="1:9" x14ac:dyDescent="0.2">
      <c r="A35" s="21">
        <v>23</v>
      </c>
      <c r="B35" s="1"/>
      <c r="C35" s="21" t="s">
        <v>38</v>
      </c>
      <c r="D35" s="1" t="s">
        <v>9</v>
      </c>
      <c r="E35" s="22" t="s">
        <v>0</v>
      </c>
      <c r="F35" s="7">
        <v>12</v>
      </c>
      <c r="G35" s="1"/>
      <c r="H35" s="1">
        <f t="shared" ref="H35:H41" si="2">ROUND(F35*G35,0)</f>
        <v>0</v>
      </c>
      <c r="I35" s="29" t="s">
        <v>33</v>
      </c>
    </row>
    <row r="36" spans="1:9" x14ac:dyDescent="0.2">
      <c r="A36" s="21">
        <v>24</v>
      </c>
      <c r="B36" s="1"/>
      <c r="C36" s="21" t="s">
        <v>38</v>
      </c>
      <c r="D36" s="1" t="s">
        <v>3</v>
      </c>
      <c r="E36" s="22" t="s">
        <v>1</v>
      </c>
      <c r="F36" s="3">
        <v>26</v>
      </c>
      <c r="G36" s="1"/>
      <c r="H36" s="1">
        <f t="shared" si="2"/>
        <v>0</v>
      </c>
      <c r="I36" s="29" t="s">
        <v>33</v>
      </c>
    </row>
    <row r="37" spans="1:9" x14ac:dyDescent="0.2">
      <c r="A37" s="21">
        <v>25</v>
      </c>
      <c r="B37" s="1"/>
      <c r="C37" s="21" t="s">
        <v>38</v>
      </c>
      <c r="D37" s="1" t="s">
        <v>2</v>
      </c>
      <c r="E37" s="22" t="s">
        <v>1</v>
      </c>
      <c r="F37" s="3">
        <v>20.150000000000002</v>
      </c>
      <c r="G37" s="1"/>
      <c r="H37" s="1">
        <f t="shared" si="2"/>
        <v>0</v>
      </c>
      <c r="I37" s="29" t="s">
        <v>33</v>
      </c>
    </row>
    <row r="38" spans="1:9" x14ac:dyDescent="0.2">
      <c r="A38" s="21">
        <v>26</v>
      </c>
      <c r="B38" s="1"/>
      <c r="C38" s="21" t="s">
        <v>38</v>
      </c>
      <c r="D38" s="1" t="s">
        <v>4</v>
      </c>
      <c r="E38" s="22" t="s">
        <v>1</v>
      </c>
      <c r="F38" s="3">
        <v>4.8000000000000007</v>
      </c>
      <c r="G38" s="1"/>
      <c r="H38" s="1">
        <f t="shared" si="2"/>
        <v>0</v>
      </c>
      <c r="I38" s="29" t="s">
        <v>33</v>
      </c>
    </row>
    <row r="39" spans="1:9" x14ac:dyDescent="0.2">
      <c r="A39" s="21">
        <v>27</v>
      </c>
      <c r="B39" s="1"/>
      <c r="C39" s="21" t="s">
        <v>38</v>
      </c>
      <c r="D39" s="1" t="s">
        <v>36</v>
      </c>
      <c r="E39" s="28" t="s">
        <v>5</v>
      </c>
      <c r="F39" s="30">
        <v>1</v>
      </c>
      <c r="G39" s="1"/>
      <c r="H39" s="1">
        <f t="shared" si="2"/>
        <v>0</v>
      </c>
      <c r="I39" s="29" t="s">
        <v>33</v>
      </c>
    </row>
    <row r="40" spans="1:9" ht="15" x14ac:dyDescent="0.25">
      <c r="A40" s="1"/>
      <c r="B40" s="1"/>
      <c r="C40" s="1"/>
      <c r="D40" s="35" t="s">
        <v>47</v>
      </c>
      <c r="E40" s="1"/>
      <c r="F40" s="7"/>
      <c r="G40" s="1"/>
      <c r="H40" s="36">
        <f>SUM(H35:H39)</f>
        <v>0</v>
      </c>
      <c r="I40" s="1"/>
    </row>
    <row r="41" spans="1:9" ht="15" x14ac:dyDescent="0.25">
      <c r="A41" s="1"/>
      <c r="B41" s="1"/>
      <c r="C41" s="1"/>
      <c r="D41" s="36" t="s">
        <v>45</v>
      </c>
      <c r="E41" s="33" t="s">
        <v>5</v>
      </c>
      <c r="F41" s="1">
        <v>1</v>
      </c>
      <c r="G41" s="1"/>
      <c r="H41" s="36">
        <f t="shared" si="2"/>
        <v>0</v>
      </c>
      <c r="I41" s="1"/>
    </row>
    <row r="42" spans="1:9" ht="15" x14ac:dyDescent="0.25">
      <c r="A42" s="1"/>
      <c r="B42" s="1"/>
      <c r="C42" s="1"/>
      <c r="D42" s="37" t="s">
        <v>48</v>
      </c>
      <c r="E42" s="1"/>
      <c r="F42" s="1"/>
      <c r="G42" s="1"/>
      <c r="H42" s="36">
        <f>SUM(H40:H41)</f>
        <v>0</v>
      </c>
      <c r="I42" s="1"/>
    </row>
    <row r="43" spans="1:9" x14ac:dyDescent="0.2">
      <c r="D43" s="5" t="s">
        <v>11</v>
      </c>
    </row>
    <row r="44" spans="1:9" x14ac:dyDescent="0.2">
      <c r="D44" s="5" t="s">
        <v>12</v>
      </c>
    </row>
    <row r="45" spans="1:9" ht="13.5" thickBot="1" x14ac:dyDescent="0.25">
      <c r="D45" t="s">
        <v>39</v>
      </c>
    </row>
    <row r="46" spans="1:9" ht="36.75" thickBot="1" x14ac:dyDescent="0.25">
      <c r="A46" s="24" t="s">
        <v>14</v>
      </c>
      <c r="B46" s="23" t="s">
        <v>15</v>
      </c>
      <c r="C46" s="24" t="s">
        <v>16</v>
      </c>
      <c r="D46" s="25" t="s">
        <v>17</v>
      </c>
      <c r="E46" s="24" t="s">
        <v>18</v>
      </c>
      <c r="F46" s="24" t="s">
        <v>19</v>
      </c>
      <c r="G46" s="24" t="s">
        <v>20</v>
      </c>
      <c r="H46" s="27" t="s">
        <v>21</v>
      </c>
      <c r="I46" s="26" t="s">
        <v>22</v>
      </c>
    </row>
    <row r="47" spans="1:9" x14ac:dyDescent="0.2">
      <c r="D47" s="14" t="s">
        <v>23</v>
      </c>
    </row>
    <row r="48" spans="1:9" x14ac:dyDescent="0.2">
      <c r="A48" s="21">
        <v>28</v>
      </c>
      <c r="B48" s="1"/>
      <c r="C48" s="21" t="s">
        <v>38</v>
      </c>
      <c r="D48" s="1" t="s">
        <v>9</v>
      </c>
      <c r="E48" s="1" t="s">
        <v>0</v>
      </c>
      <c r="F48" s="7">
        <v>60</v>
      </c>
      <c r="G48" s="1"/>
      <c r="H48" s="1">
        <f t="shared" ref="H48:H51" si="3">ROUND(F48*G48,0)</f>
        <v>0</v>
      </c>
      <c r="I48" s="29" t="s">
        <v>33</v>
      </c>
    </row>
    <row r="49" spans="1:9" x14ac:dyDescent="0.2">
      <c r="A49" s="21">
        <v>29</v>
      </c>
      <c r="B49" s="1"/>
      <c r="C49" s="21" t="s">
        <v>38</v>
      </c>
      <c r="D49" s="1" t="s">
        <v>3</v>
      </c>
      <c r="E49" s="1" t="s">
        <v>1</v>
      </c>
      <c r="F49" s="3">
        <v>183</v>
      </c>
      <c r="G49" s="1"/>
      <c r="H49" s="1">
        <f t="shared" si="3"/>
        <v>0</v>
      </c>
      <c r="I49" s="29" t="s">
        <v>33</v>
      </c>
    </row>
    <row r="50" spans="1:9" x14ac:dyDescent="0.2">
      <c r="A50" s="21">
        <v>30</v>
      </c>
      <c r="B50" s="1"/>
      <c r="C50" s="21" t="s">
        <v>38</v>
      </c>
      <c r="D50" s="1" t="s">
        <v>2</v>
      </c>
      <c r="E50" s="1" t="s">
        <v>1</v>
      </c>
      <c r="F50" s="3">
        <v>152.5</v>
      </c>
      <c r="G50" s="1"/>
      <c r="H50" s="1">
        <f t="shared" si="3"/>
        <v>0</v>
      </c>
      <c r="I50" s="29" t="s">
        <v>33</v>
      </c>
    </row>
    <row r="51" spans="1:9" x14ac:dyDescent="0.2">
      <c r="A51" s="21">
        <v>31</v>
      </c>
      <c r="B51" s="1"/>
      <c r="C51" s="21" t="s">
        <v>38</v>
      </c>
      <c r="D51" s="1" t="s">
        <v>4</v>
      </c>
      <c r="E51" s="1" t="s">
        <v>1</v>
      </c>
      <c r="F51" s="3">
        <v>24</v>
      </c>
      <c r="G51" s="1"/>
      <c r="H51" s="1">
        <f t="shared" si="3"/>
        <v>0</v>
      </c>
      <c r="I51" s="29" t="s">
        <v>33</v>
      </c>
    </row>
    <row r="52" spans="1:9" x14ac:dyDescent="0.2">
      <c r="A52" s="2"/>
      <c r="B52" s="2"/>
      <c r="C52" s="2"/>
      <c r="D52" s="14" t="s">
        <v>24</v>
      </c>
      <c r="E52" s="2"/>
      <c r="F52" s="31"/>
      <c r="G52" s="1"/>
      <c r="H52" s="2"/>
      <c r="I52" s="2"/>
    </row>
    <row r="53" spans="1:9" ht="25.5" x14ac:dyDescent="0.2">
      <c r="A53" s="21">
        <v>32</v>
      </c>
      <c r="B53" s="1"/>
      <c r="C53" s="21" t="s">
        <v>42</v>
      </c>
      <c r="D53" s="17" t="s">
        <v>41</v>
      </c>
      <c r="E53" s="22" t="s">
        <v>5</v>
      </c>
      <c r="F53" s="19">
        <v>1</v>
      </c>
      <c r="G53" s="1"/>
      <c r="H53" s="1">
        <f t="shared" ref="H53:H56" si="4">ROUND(F53*G53,0)</f>
        <v>0</v>
      </c>
      <c r="I53" s="29" t="s">
        <v>33</v>
      </c>
    </row>
    <row r="54" spans="1:9" ht="25.5" x14ac:dyDescent="0.2">
      <c r="A54" s="21">
        <v>33</v>
      </c>
      <c r="B54" s="1"/>
      <c r="C54" s="21" t="s">
        <v>42</v>
      </c>
      <c r="D54" s="17" t="s">
        <v>40</v>
      </c>
      <c r="E54" s="22" t="s">
        <v>5</v>
      </c>
      <c r="F54" s="19">
        <v>1</v>
      </c>
      <c r="G54" s="1"/>
      <c r="H54" s="1">
        <f t="shared" si="4"/>
        <v>0</v>
      </c>
      <c r="I54" s="29" t="s">
        <v>33</v>
      </c>
    </row>
    <row r="55" spans="1:9" ht="15" x14ac:dyDescent="0.25">
      <c r="A55" s="1"/>
      <c r="B55" s="1"/>
      <c r="C55" s="1"/>
      <c r="D55" s="35" t="s">
        <v>47</v>
      </c>
      <c r="E55" s="1"/>
      <c r="F55" s="7"/>
      <c r="G55" s="1"/>
      <c r="H55" s="34">
        <f>SUM(H48:H54)</f>
        <v>0</v>
      </c>
      <c r="I55" s="1"/>
    </row>
    <row r="56" spans="1:9" ht="15" x14ac:dyDescent="0.25">
      <c r="A56" s="1"/>
      <c r="B56" s="1"/>
      <c r="C56" s="1"/>
      <c r="D56" s="36" t="s">
        <v>45</v>
      </c>
      <c r="E56" s="33" t="s">
        <v>5</v>
      </c>
      <c r="F56" s="1">
        <v>1</v>
      </c>
      <c r="G56" s="1"/>
      <c r="H56" s="34">
        <f t="shared" si="4"/>
        <v>0</v>
      </c>
      <c r="I56" s="1"/>
    </row>
    <row r="57" spans="1:9" x14ac:dyDescent="0.2">
      <c r="A57" s="1"/>
      <c r="B57" s="1"/>
      <c r="C57" s="1"/>
      <c r="D57" s="37" t="s">
        <v>39</v>
      </c>
      <c r="E57" s="1"/>
      <c r="F57" s="1"/>
      <c r="G57" s="1"/>
      <c r="H57" s="34">
        <f>SUM(H55:H56)</f>
        <v>0</v>
      </c>
      <c r="I57" s="1"/>
    </row>
    <row r="59" spans="1:9" ht="13.5" thickBot="1" x14ac:dyDescent="0.25"/>
    <row r="60" spans="1:9" ht="16.5" thickBot="1" x14ac:dyDescent="0.3">
      <c r="D60" s="38" t="s">
        <v>49</v>
      </c>
      <c r="E60" s="39"/>
      <c r="F60" s="39"/>
      <c r="G60" s="39"/>
      <c r="H60" s="40">
        <f>H29+H42+H57</f>
        <v>0</v>
      </c>
    </row>
  </sheetData>
  <phoneticPr fontId="0" type="noConversion"/>
  <pageMargins left="0.78740157499999996" right="0.78740157499999996" top="0.984251969" bottom="0.984251969" header="0.4921259845" footer="0.4921259845"/>
  <pageSetup paperSize="9" scale="54" orientation="portrait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kan A</vt:lpstr>
      <vt:lpstr>'kan A'!Oblast_tisku</vt:lpstr>
    </vt:vector>
  </TitlesOfParts>
  <Company>Finest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projektanti</dc:creator>
  <cp:lastModifiedBy>Pavel</cp:lastModifiedBy>
  <cp:lastPrinted>2014-10-29T07:46:55Z</cp:lastPrinted>
  <dcterms:created xsi:type="dcterms:W3CDTF">1997-02-19T12:03:56Z</dcterms:created>
  <dcterms:modified xsi:type="dcterms:W3CDTF">2016-11-28T14:50:03Z</dcterms:modified>
</cp:coreProperties>
</file>